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410" windowHeight="5670" activeTab="0"/>
  </bookViews>
  <sheets>
    <sheet name="Bieu" sheetId="1" r:id="rId1"/>
    <sheet name="Sheet2" sheetId="2" r:id="rId2"/>
  </sheets>
  <definedNames>
    <definedName name="_xlnm.Print_Titles" localSheetId="0">'Bieu'!$4:$5</definedName>
  </definedNames>
  <calcPr fullCalcOnLoad="1"/>
</workbook>
</file>

<file path=xl/sharedStrings.xml><?xml version="1.0" encoding="utf-8"?>
<sst xmlns="http://schemas.openxmlformats.org/spreadsheetml/2006/main" count="130" uniqueCount="97">
  <si>
    <t>ĐVT</t>
  </si>
  <si>
    <t>%</t>
  </si>
  <si>
    <t>2</t>
  </si>
  <si>
    <t>Người</t>
  </si>
  <si>
    <t>Số TT</t>
  </si>
  <si>
    <t>Công tác y tế dự phòng</t>
  </si>
  <si>
    <t xml:space="preserve">Lượt </t>
  </si>
  <si>
    <t>Cơ sở</t>
  </si>
  <si>
    <t>Mẫu</t>
  </si>
  <si>
    <t>1</t>
  </si>
  <si>
    <t>Kết quả thực hiện tháng trước</t>
  </si>
  <si>
    <t>Lũy kế thực hiện từ đầu năm đến tháng BC</t>
  </si>
  <si>
    <t>Lũy kế kết quả thực hiện đến tháng BC cùng kỳ năm trước</t>
  </si>
  <si>
    <t>So sánh (%)</t>
  </si>
  <si>
    <t>Lũy kế đến tháng BC so với KH năm</t>
  </si>
  <si>
    <t>Lũy kế đến tháng BC so với Lũy kế thực hiện đến tháng BC cùng kỳ năm trước</t>
  </si>
  <si>
    <t>5</t>
  </si>
  <si>
    <t>Lũy kế thực hiện tháng BC so với lũy kế thực hiện đến tháng trước</t>
  </si>
  <si>
    <t>7=(4/5)</t>
  </si>
  <si>
    <t>8=4/(4-3)</t>
  </si>
  <si>
    <t>9=(3/2)</t>
  </si>
  <si>
    <t>10</t>
  </si>
  <si>
    <t>Thực hiện tháng BC so với tháng trước</t>
  </si>
  <si>
    <t>trẻ</t>
  </si>
  <si>
    <t>Kết quả tiêm chủng mở rộng:</t>
  </si>
  <si>
    <t xml:space="preserve">Số Cơ sở thực phẩm thẩm định điều kiện ATTP </t>
  </si>
  <si>
    <t>Tổng Số Bệnh nhân sốt rét</t>
  </si>
  <si>
    <t xml:space="preserve">Tổ chức kiểm tra chất lượng thuốc, mỹ phẩm </t>
  </si>
  <si>
    <t>vụ</t>
  </si>
  <si>
    <t>6=(4/1)</t>
  </si>
  <si>
    <t>Ghi chú (nguyên nhân chủ yếu)**</t>
  </si>
  <si>
    <t>Tỷ lệ trẻ em dưới 5 tuổi được tiêm chủng đầy đủ các loại vacxin</t>
  </si>
  <si>
    <t>Số ca mắc, chết do các bệnh dịch</t>
  </si>
  <si>
    <t>Số vụ/ số người mắc/số người chết do ngộ độc thực phẩm</t>
  </si>
  <si>
    <t>vụ/người</t>
  </si>
  <si>
    <t>a</t>
  </si>
  <si>
    <t>b</t>
  </si>
  <si>
    <t>c</t>
  </si>
  <si>
    <t>d</t>
  </si>
  <si>
    <t>e</t>
  </si>
  <si>
    <t>f</t>
  </si>
  <si>
    <t>Số HIV mới phát hiện</t>
  </si>
  <si>
    <t>Số BN AIDS mới phát hiện</t>
  </si>
  <si>
    <t>BN</t>
  </si>
  <si>
    <t>T.hợp</t>
  </si>
  <si>
    <t>Số vụ ngộ độc thực phẩm</t>
  </si>
  <si>
    <t>Số người mắc do ngộ độc thực phẩm</t>
  </si>
  <si>
    <t>Số người chết do ngộ độc thực phẩm</t>
  </si>
  <si>
    <t>Vụ</t>
  </si>
  <si>
    <t>Tổng số khám tại Trung tâm Da liễu</t>
  </si>
  <si>
    <t>Bệnh nhân Da liễu</t>
  </si>
  <si>
    <t>Bệnh nhân phong</t>
  </si>
  <si>
    <t>Tổng số trường hợp tham gia điều trị bằng Methadone</t>
  </si>
  <si>
    <t>Chỉ tiêu báo cáo</t>
  </si>
  <si>
    <t>Số HIV/AIDS/TV mới phát hiện</t>
  </si>
  <si>
    <t>-</t>
  </si>
  <si>
    <t>Bệnh Tay chân miệng</t>
  </si>
  <si>
    <t>Bệnh Liên cầu lợn</t>
  </si>
  <si>
    <t>Bệnh Viêm não Nhật Bản</t>
  </si>
  <si>
    <t>Bệnh sốt xuất huyết</t>
  </si>
  <si>
    <t>Bệnh Dại</t>
  </si>
  <si>
    <t>Tiêm sởi-rubella trẻ 18 tháng tuổi</t>
  </si>
  <si>
    <t>Tiêm DPT trẻ 18 tháng tuổi</t>
  </si>
  <si>
    <t>Số người mắc bệnh truyền nhiễm:
Trong đó:</t>
  </si>
  <si>
    <t>Bệnh viện Y học cổ truyền</t>
  </si>
  <si>
    <t>A</t>
  </si>
  <si>
    <t>B</t>
  </si>
  <si>
    <t>C</t>
  </si>
  <si>
    <t xml:space="preserve">Bệnh  Sởi </t>
  </si>
  <si>
    <t xml:space="preserve">Số chết do AIDS </t>
  </si>
  <si>
    <t>Bệnh viện đa khoa Vùng Tây Nguyên</t>
  </si>
  <si>
    <t>g</t>
  </si>
  <si>
    <t>≥95</t>
  </si>
  <si>
    <t>3/17/0</t>
  </si>
  <si>
    <t>4389</t>
  </si>
  <si>
    <t>34/68/03</t>
  </si>
  <si>
    <t>3</t>
  </si>
  <si>
    <t>h</t>
  </si>
  <si>
    <t>Kế hoạch năm (nếu có)</t>
  </si>
  <si>
    <t>Kết quả thực hiện tháng BC</t>
  </si>
  <si>
    <t xml:space="preserve">Bệnh Bạch hầu </t>
  </si>
  <si>
    <t>Số lượt Bệnh nhân khám tại các bệnh viện công lập (tuyến tỉnh)</t>
  </si>
  <si>
    <t>BVĐK Tp Buôn Ma Thuột</t>
  </si>
  <si>
    <t>(Kèm theo báo cáo số            /BC-SYT ngày          tháng       năm 2023 của Sở Y tế)</t>
  </si>
  <si>
    <t>Bệnh COVID-19 (từ 27/4/2021 đến nay)</t>
  </si>
  <si>
    <t>12/00/00</t>
  </si>
  <si>
    <t>92/02/02</t>
  </si>
  <si>
    <t>0/0/0</t>
  </si>
  <si>
    <t>7/69/0</t>
  </si>
  <si>
    <t>3/18/0</t>
  </si>
  <si>
    <t>BÁO CÁO CÔNG TÁC Y TẾ THÁNG 11 NĂM 2023</t>
  </si>
  <si>
    <t>1,118(*)</t>
  </si>
  <si>
    <t>384(*)</t>
  </si>
  <si>
    <t>3.6(*)</t>
  </si>
  <si>
    <t>(*) đơn vị xin điều chỉnh số liệu Kết Quả tiêm chủng mở rộng</t>
  </si>
  <si>
    <t>10/00/04</t>
  </si>
  <si>
    <t>113/00/142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</si>
</sst>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\ _₫_-;\-* #,##0.0\ _₫_-;_-* &quot;-&quot;??\ _₫_-;_-@_-"/>
    <numFmt numFmtId="178" formatCode="_-* #,##0\ _₫_-;\-* #,##0\ _₫_-;_-* &quot;-&quot;??\ _₫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[$-409]dddd\,\ mmmm\ d\,\ yyyy"/>
    <numFmt numFmtId="187" formatCode="#,##0.0"/>
    <numFmt numFmtId="188" formatCode="_(* #,##0_);_(* \(#,##0\);_(* &quot;-&quot;??_);_(@_)"/>
    <numFmt numFmtId="189" formatCode="_(* #,##0.0_);_(* \(#,##0.0\);_(* &quot;-&quot;??_);_(@_)"/>
  </numFmts>
  <fonts count="54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32" borderId="7" applyNumberFormat="0" applyFont="0" applyAlignment="0" applyProtection="0"/>
    <xf numFmtId="0" fontId="50" fillId="27" borderId="8" applyNumberFormat="0" applyAlignment="0" applyProtection="0"/>
    <xf numFmtId="9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0" xfId="0" applyFont="1" applyFill="1" applyBorder="1" applyAlignment="1" quotePrefix="1">
      <alignment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33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5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90" zoomScaleNormal="90" zoomScalePageLayoutView="0" workbookViewId="0" topLeftCell="A10">
      <selection activeCell="P16" sqref="P16"/>
    </sheetView>
  </sheetViews>
  <sheetFormatPr defaultColWidth="9.140625" defaultRowHeight="15"/>
  <cols>
    <col min="1" max="1" width="4.421875" style="27" customWidth="1"/>
    <col min="2" max="2" width="35.57421875" style="28" customWidth="1"/>
    <col min="3" max="3" width="10.28125" style="29" customWidth="1"/>
    <col min="4" max="4" width="8.421875" style="29" hidden="1" customWidth="1"/>
    <col min="5" max="5" width="9.140625" style="29" customWidth="1"/>
    <col min="6" max="6" width="10.140625" style="29" customWidth="1"/>
    <col min="7" max="7" width="12.00390625" style="29" customWidth="1"/>
    <col min="8" max="8" width="12.140625" style="29" customWidth="1"/>
    <col min="9" max="9" width="11.57421875" style="29" customWidth="1"/>
    <col min="10" max="10" width="9.7109375" style="29" customWidth="1"/>
    <col min="11" max="11" width="13.140625" style="29" customWidth="1"/>
    <col min="12" max="12" width="12.28125" style="29" customWidth="1"/>
    <col min="13" max="13" width="13.57421875" style="30" bestFit="1" customWidth="1"/>
    <col min="14" max="14" width="9.7109375" style="30" customWidth="1"/>
    <col min="15" max="235" width="9.00390625" style="16" customWidth="1"/>
    <col min="236" max="236" width="4.8515625" style="16" customWidth="1"/>
    <col min="237" max="237" width="65.00390625" style="16" customWidth="1"/>
    <col min="238" max="238" width="10.421875" style="16" customWidth="1"/>
    <col min="239" max="239" width="0" style="16" hidden="1" customWidth="1"/>
    <col min="240" max="240" width="12.57421875" style="16" customWidth="1"/>
    <col min="241" max="241" width="12.421875" style="16" customWidth="1"/>
    <col min="242" max="242" width="9.28125" style="16" customWidth="1"/>
    <col min="243" max="243" width="0" style="16" hidden="1" customWidth="1"/>
    <col min="244" max="16384" width="9.140625" style="16" customWidth="1"/>
  </cols>
  <sheetData>
    <row r="1" spans="1:14" ht="18.75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1.75" customHeight="1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6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20" customFormat="1" ht="16.5">
      <c r="A4" s="31" t="s">
        <v>4</v>
      </c>
      <c r="B4" s="31" t="s">
        <v>53</v>
      </c>
      <c r="C4" s="31" t="s">
        <v>0</v>
      </c>
      <c r="D4" s="1"/>
      <c r="E4" s="31" t="s">
        <v>78</v>
      </c>
      <c r="F4" s="31" t="s">
        <v>10</v>
      </c>
      <c r="G4" s="31" t="s">
        <v>79</v>
      </c>
      <c r="H4" s="31" t="s">
        <v>11</v>
      </c>
      <c r="I4" s="31" t="s">
        <v>12</v>
      </c>
      <c r="J4" s="31" t="s">
        <v>13</v>
      </c>
      <c r="K4" s="31"/>
      <c r="L4" s="31"/>
      <c r="M4" s="31"/>
      <c r="N4" s="31" t="s">
        <v>30</v>
      </c>
    </row>
    <row r="5" spans="1:14" s="20" customFormat="1" ht="110.25">
      <c r="A5" s="31"/>
      <c r="B5" s="31"/>
      <c r="C5" s="31"/>
      <c r="D5" s="1"/>
      <c r="E5" s="31"/>
      <c r="F5" s="31"/>
      <c r="G5" s="34"/>
      <c r="H5" s="31"/>
      <c r="I5" s="31"/>
      <c r="J5" s="1" t="s">
        <v>14</v>
      </c>
      <c r="K5" s="1" t="s">
        <v>15</v>
      </c>
      <c r="L5" s="1" t="s">
        <v>17</v>
      </c>
      <c r="M5" s="1" t="s">
        <v>22</v>
      </c>
      <c r="N5" s="31"/>
    </row>
    <row r="6" spans="1:14" s="21" customFormat="1" ht="16.5">
      <c r="A6" s="5" t="s">
        <v>65</v>
      </c>
      <c r="B6" s="5" t="s">
        <v>66</v>
      </c>
      <c r="C6" s="5" t="s">
        <v>67</v>
      </c>
      <c r="D6" s="5"/>
      <c r="E6" s="5" t="s">
        <v>9</v>
      </c>
      <c r="F6" s="5" t="s">
        <v>2</v>
      </c>
      <c r="G6" s="6">
        <v>3</v>
      </c>
      <c r="H6" s="6">
        <v>4</v>
      </c>
      <c r="I6" s="5" t="s">
        <v>16</v>
      </c>
      <c r="J6" s="5" t="s">
        <v>29</v>
      </c>
      <c r="K6" s="5" t="s">
        <v>18</v>
      </c>
      <c r="L6" s="5" t="s">
        <v>19</v>
      </c>
      <c r="M6" s="5" t="s">
        <v>20</v>
      </c>
      <c r="N6" s="5" t="s">
        <v>21</v>
      </c>
    </row>
    <row r="7" spans="1:14" ht="18.75" customHeight="1">
      <c r="A7" s="3">
        <v>1</v>
      </c>
      <c r="B7" s="4" t="s">
        <v>5</v>
      </c>
      <c r="C7" s="3"/>
      <c r="D7" s="3"/>
      <c r="E7" s="2"/>
      <c r="F7" s="2"/>
      <c r="G7" s="2"/>
      <c r="H7" s="2"/>
      <c r="I7" s="2"/>
      <c r="J7" s="7"/>
      <c r="K7" s="7"/>
      <c r="L7" s="7"/>
      <c r="M7" s="8"/>
      <c r="N7" s="8"/>
    </row>
    <row r="8" spans="1:14" ht="31.5">
      <c r="A8" s="9"/>
      <c r="B8" s="13" t="s">
        <v>63</v>
      </c>
      <c r="C8" s="17" t="s">
        <v>3</v>
      </c>
      <c r="D8" s="17"/>
      <c r="E8" s="2"/>
      <c r="F8" s="2"/>
      <c r="G8" s="2"/>
      <c r="H8" s="2"/>
      <c r="I8" s="2"/>
      <c r="J8" s="2"/>
      <c r="K8" s="2"/>
      <c r="L8" s="2"/>
      <c r="M8" s="15"/>
      <c r="N8" s="15"/>
    </row>
    <row r="9" spans="1:14" ht="16.5">
      <c r="A9" s="9" t="s">
        <v>35</v>
      </c>
      <c r="B9" s="35" t="s">
        <v>56</v>
      </c>
      <c r="C9" s="17" t="s">
        <v>3</v>
      </c>
      <c r="D9" s="17">
        <v>149</v>
      </c>
      <c r="E9" s="2">
        <v>483</v>
      </c>
      <c r="F9" s="2">
        <v>365</v>
      </c>
      <c r="G9" s="2">
        <v>1969</v>
      </c>
      <c r="H9" s="2">
        <v>842</v>
      </c>
      <c r="I9" s="2"/>
      <c r="J9" s="15">
        <f>H9/E9</f>
        <v>1.7432712215320911</v>
      </c>
      <c r="K9" s="15">
        <f>H9/G9</f>
        <v>0.42762823768410363</v>
      </c>
      <c r="L9" s="14">
        <f>H9/(H9-G9)</f>
        <v>-0.7471162377994676</v>
      </c>
      <c r="M9" s="15">
        <f>G9/F9</f>
        <v>5.394520547945206</v>
      </c>
      <c r="N9" s="15"/>
    </row>
    <row r="10" spans="1:14" ht="16.5">
      <c r="A10" s="9" t="s">
        <v>36</v>
      </c>
      <c r="B10" s="35" t="s">
        <v>57</v>
      </c>
      <c r="C10" s="17" t="s">
        <v>3</v>
      </c>
      <c r="D10" s="17">
        <v>0</v>
      </c>
      <c r="E10" s="2">
        <v>1</v>
      </c>
      <c r="F10" s="2">
        <v>0</v>
      </c>
      <c r="G10" s="2">
        <v>3</v>
      </c>
      <c r="H10" s="2">
        <v>0</v>
      </c>
      <c r="I10" s="2"/>
      <c r="J10" s="15"/>
      <c r="K10" s="15">
        <f aca="true" t="shared" si="0" ref="K10:K16">H10/G10</f>
        <v>0</v>
      </c>
      <c r="L10" s="14">
        <f aca="true" t="shared" si="1" ref="L10:L16">H10/(H10-G10)</f>
        <v>0</v>
      </c>
      <c r="M10" s="15"/>
      <c r="N10" s="15"/>
    </row>
    <row r="11" spans="1:14" ht="16.5">
      <c r="A11" s="9" t="s">
        <v>37</v>
      </c>
      <c r="B11" s="35" t="s">
        <v>58</v>
      </c>
      <c r="C11" s="17" t="s">
        <v>3</v>
      </c>
      <c r="D11" s="17">
        <v>3</v>
      </c>
      <c r="E11" s="2">
        <v>1</v>
      </c>
      <c r="F11" s="2">
        <v>0</v>
      </c>
      <c r="G11" s="2">
        <v>4</v>
      </c>
      <c r="H11" s="2">
        <v>0</v>
      </c>
      <c r="I11" s="2"/>
      <c r="J11" s="15"/>
      <c r="K11" s="15">
        <f t="shared" si="0"/>
        <v>0</v>
      </c>
      <c r="L11" s="14">
        <f t="shared" si="1"/>
        <v>0</v>
      </c>
      <c r="M11" s="15"/>
      <c r="N11" s="15"/>
    </row>
    <row r="12" spans="1:14" ht="16.5">
      <c r="A12" s="9" t="s">
        <v>38</v>
      </c>
      <c r="B12" s="35" t="s">
        <v>59</v>
      </c>
      <c r="C12" s="17" t="s">
        <v>3</v>
      </c>
      <c r="D12" s="17">
        <v>400</v>
      </c>
      <c r="E12" s="36">
        <v>798</v>
      </c>
      <c r="F12" s="2">
        <v>887</v>
      </c>
      <c r="G12" s="2">
        <v>4624</v>
      </c>
      <c r="H12" s="2">
        <v>8873</v>
      </c>
      <c r="I12" s="2"/>
      <c r="J12" s="15">
        <f>H12/E12</f>
        <v>11.119047619047619</v>
      </c>
      <c r="K12" s="15">
        <f t="shared" si="0"/>
        <v>1.918901384083045</v>
      </c>
      <c r="L12" s="14">
        <f t="shared" si="1"/>
        <v>2.0882560602494706</v>
      </c>
      <c r="M12" s="15">
        <f>G12/F12</f>
        <v>5.213077790304397</v>
      </c>
      <c r="N12" s="15"/>
    </row>
    <row r="13" spans="1:22" ht="16.5">
      <c r="A13" s="9" t="s">
        <v>39</v>
      </c>
      <c r="B13" s="13" t="s">
        <v>60</v>
      </c>
      <c r="C13" s="17" t="s">
        <v>3</v>
      </c>
      <c r="D13" s="17">
        <v>6</v>
      </c>
      <c r="E13" s="2">
        <v>0</v>
      </c>
      <c r="F13" s="2">
        <v>0</v>
      </c>
      <c r="G13" s="2">
        <v>3</v>
      </c>
      <c r="H13" s="2">
        <v>4</v>
      </c>
      <c r="I13" s="2"/>
      <c r="J13" s="15"/>
      <c r="K13" s="15">
        <f t="shared" si="0"/>
        <v>1.3333333333333333</v>
      </c>
      <c r="L13" s="14"/>
      <c r="M13" s="15"/>
      <c r="N13" s="15"/>
      <c r="R13" s="19"/>
      <c r="S13" s="19"/>
      <c r="T13" s="19"/>
      <c r="U13" s="19"/>
      <c r="V13" s="19"/>
    </row>
    <row r="14" spans="1:22" ht="16.5">
      <c r="A14" s="9" t="s">
        <v>40</v>
      </c>
      <c r="B14" s="13" t="s">
        <v>68</v>
      </c>
      <c r="C14" s="17" t="s">
        <v>3</v>
      </c>
      <c r="D14" s="17">
        <v>11</v>
      </c>
      <c r="E14" s="2">
        <v>0</v>
      </c>
      <c r="F14" s="2">
        <v>0</v>
      </c>
      <c r="G14" s="2">
        <v>0</v>
      </c>
      <c r="H14" s="2">
        <v>0</v>
      </c>
      <c r="I14" s="2"/>
      <c r="J14" s="15"/>
      <c r="K14" s="15"/>
      <c r="L14" s="14"/>
      <c r="M14" s="15"/>
      <c r="N14" s="15"/>
      <c r="R14" s="19"/>
      <c r="S14" s="19"/>
      <c r="T14" s="19"/>
      <c r="U14" s="37"/>
      <c r="V14" s="37"/>
    </row>
    <row r="15" spans="1:22" ht="16.5">
      <c r="A15" s="9" t="s">
        <v>71</v>
      </c>
      <c r="B15" s="13" t="s">
        <v>80</v>
      </c>
      <c r="C15" s="17" t="s">
        <v>3</v>
      </c>
      <c r="D15" s="17">
        <v>12</v>
      </c>
      <c r="E15" s="2">
        <v>0</v>
      </c>
      <c r="F15" s="2">
        <v>0</v>
      </c>
      <c r="G15" s="2">
        <v>0</v>
      </c>
      <c r="H15" s="2">
        <v>0</v>
      </c>
      <c r="I15" s="2"/>
      <c r="J15" s="15"/>
      <c r="K15" s="15"/>
      <c r="L15" s="14"/>
      <c r="M15" s="15"/>
      <c r="N15" s="15"/>
      <c r="R15" s="19"/>
      <c r="S15" s="19"/>
      <c r="T15" s="19"/>
      <c r="U15" s="37"/>
      <c r="V15" s="37"/>
    </row>
    <row r="16" spans="1:22" ht="31.5">
      <c r="A16" s="9" t="s">
        <v>77</v>
      </c>
      <c r="B16" s="13" t="s">
        <v>84</v>
      </c>
      <c r="C16" s="17" t="s">
        <v>3</v>
      </c>
      <c r="D16" s="17"/>
      <c r="E16" s="2">
        <v>3</v>
      </c>
      <c r="F16" s="2">
        <v>0</v>
      </c>
      <c r="G16" s="2">
        <v>176570</v>
      </c>
      <c r="H16" s="2">
        <v>174272</v>
      </c>
      <c r="I16" s="2"/>
      <c r="J16" s="15"/>
      <c r="K16" s="15">
        <f t="shared" si="0"/>
        <v>0.9869853315965339</v>
      </c>
      <c r="L16" s="14">
        <f t="shared" si="1"/>
        <v>-75.83637946040035</v>
      </c>
      <c r="M16" s="15"/>
      <c r="N16" s="15"/>
      <c r="R16" s="19"/>
      <c r="S16" s="19"/>
      <c r="T16" s="19"/>
      <c r="U16" s="37"/>
      <c r="V16" s="37"/>
    </row>
    <row r="17" spans="1:22" ht="16.5">
      <c r="A17" s="3">
        <v>2</v>
      </c>
      <c r="B17" s="4" t="s">
        <v>24</v>
      </c>
      <c r="C17" s="38"/>
      <c r="D17" s="38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19"/>
      <c r="S17" s="19"/>
      <c r="T17" s="19"/>
      <c r="U17" s="19"/>
      <c r="V17" s="19"/>
    </row>
    <row r="18" spans="1:22" s="12" customFormat="1" ht="25.5" customHeight="1">
      <c r="A18" s="9" t="s">
        <v>35</v>
      </c>
      <c r="B18" s="13" t="s">
        <v>61</v>
      </c>
      <c r="C18" s="17" t="s">
        <v>23</v>
      </c>
      <c r="D18" s="17">
        <v>12232</v>
      </c>
      <c r="E18" s="36"/>
      <c r="F18" s="36" t="s">
        <v>91</v>
      </c>
      <c r="G18" s="36">
        <v>562</v>
      </c>
      <c r="H18" s="36">
        <v>20392</v>
      </c>
      <c r="I18" s="36">
        <v>22937</v>
      </c>
      <c r="J18" s="36"/>
      <c r="K18" s="36"/>
      <c r="L18" s="14">
        <f>H18/(H18-G18)*100</f>
        <v>102.83408976298539</v>
      </c>
      <c r="M18" s="36"/>
      <c r="N18" s="36"/>
      <c r="R18" s="39"/>
      <c r="S18" s="39"/>
      <c r="T18" s="39"/>
      <c r="U18" s="39"/>
      <c r="V18" s="39"/>
    </row>
    <row r="19" spans="1:22" s="12" customFormat="1" ht="15.75">
      <c r="A19" s="9" t="s">
        <v>36</v>
      </c>
      <c r="B19" s="13" t="s">
        <v>62</v>
      </c>
      <c r="C19" s="17" t="s">
        <v>23</v>
      </c>
      <c r="D19" s="17">
        <v>11473</v>
      </c>
      <c r="E19" s="36"/>
      <c r="F19" s="36" t="s">
        <v>92</v>
      </c>
      <c r="G19" s="36">
        <v>406</v>
      </c>
      <c r="H19" s="36">
        <v>12780</v>
      </c>
      <c r="I19" s="36">
        <v>16189</v>
      </c>
      <c r="J19" s="36"/>
      <c r="K19" s="36"/>
      <c r="L19" s="14">
        <f>H19/(H19-G19)*100</f>
        <v>103.28107321803782</v>
      </c>
      <c r="M19" s="36"/>
      <c r="N19" s="36"/>
      <c r="R19" s="40"/>
      <c r="S19" s="41"/>
      <c r="T19" s="41"/>
      <c r="U19" s="41"/>
      <c r="V19" s="41"/>
    </row>
    <row r="20" spans="1:22" s="12" customFormat="1" ht="37.5" customHeight="1">
      <c r="A20" s="9" t="s">
        <v>37</v>
      </c>
      <c r="B20" s="13" t="s">
        <v>31</v>
      </c>
      <c r="C20" s="9" t="s">
        <v>1</v>
      </c>
      <c r="D20" s="9">
        <v>6.6</v>
      </c>
      <c r="E20" s="36" t="s">
        <v>72</v>
      </c>
      <c r="F20" s="36" t="s">
        <v>93</v>
      </c>
      <c r="G20" s="36">
        <v>3</v>
      </c>
      <c r="H20" s="36">
        <v>48.1</v>
      </c>
      <c r="I20" s="36">
        <v>67.7</v>
      </c>
      <c r="J20" s="14">
        <f>H20/88.4</f>
        <v>0.5441176470588235</v>
      </c>
      <c r="K20" s="14">
        <f>I20/88.4</f>
        <v>0.7658371040723981</v>
      </c>
      <c r="L20" s="36"/>
      <c r="M20" s="36"/>
      <c r="N20" s="36"/>
      <c r="R20" s="39"/>
      <c r="S20" s="39"/>
      <c r="T20" s="39"/>
      <c r="U20" s="39"/>
      <c r="V20" s="39"/>
    </row>
    <row r="21" spans="1:22" ht="16.5">
      <c r="A21" s="3">
        <v>3</v>
      </c>
      <c r="B21" s="4" t="s">
        <v>32</v>
      </c>
      <c r="C21" s="1" t="s">
        <v>28</v>
      </c>
      <c r="D21" s="1"/>
      <c r="E21" s="2"/>
      <c r="F21" s="2"/>
      <c r="G21" s="2"/>
      <c r="H21" s="2"/>
      <c r="I21" s="2"/>
      <c r="J21" s="22"/>
      <c r="K21" s="23"/>
      <c r="L21" s="14"/>
      <c r="M21" s="15"/>
      <c r="N21" s="18"/>
      <c r="R21" s="19"/>
      <c r="S21" s="19"/>
      <c r="T21" s="19"/>
      <c r="U21" s="19"/>
      <c r="V21" s="19"/>
    </row>
    <row r="22" spans="1:22" ht="31.5">
      <c r="A22" s="3">
        <v>4</v>
      </c>
      <c r="B22" s="4" t="s">
        <v>81</v>
      </c>
      <c r="C22" s="3" t="s">
        <v>6</v>
      </c>
      <c r="D22" s="3"/>
      <c r="E22" s="24"/>
      <c r="F22" s="24">
        <f>SUM(F23:F25)</f>
        <v>57036</v>
      </c>
      <c r="G22" s="24">
        <f>SUM(G23:G25)</f>
        <v>61786</v>
      </c>
      <c r="H22" s="24">
        <f>SUM(H23:H25)</f>
        <v>401316</v>
      </c>
      <c r="I22" s="24">
        <f>SUM(I23:I25)</f>
        <v>349025</v>
      </c>
      <c r="J22" s="25"/>
      <c r="K22" s="26">
        <f>H22/I22</f>
        <v>1.1498202134517586</v>
      </c>
      <c r="L22" s="26">
        <f>H22/(H22-G22)</f>
        <v>1.1819750832032516</v>
      </c>
      <c r="M22" s="18">
        <f>G22/F22</f>
        <v>1.083280734974402</v>
      </c>
      <c r="N22" s="18"/>
      <c r="R22" s="19"/>
      <c r="S22" s="19"/>
      <c r="T22" s="19"/>
      <c r="U22" s="19"/>
      <c r="V22" s="19"/>
    </row>
    <row r="23" spans="1:22" ht="34.5" customHeight="1">
      <c r="A23" s="9" t="s">
        <v>35</v>
      </c>
      <c r="B23" s="42" t="s">
        <v>70</v>
      </c>
      <c r="C23" s="17" t="s">
        <v>6</v>
      </c>
      <c r="D23" s="17">
        <v>79697</v>
      </c>
      <c r="E23" s="43">
        <v>338500</v>
      </c>
      <c r="F23" s="43">
        <v>32191</v>
      </c>
      <c r="G23" s="43">
        <v>37224</v>
      </c>
      <c r="H23" s="43">
        <v>341462</v>
      </c>
      <c r="I23" s="43">
        <v>290835</v>
      </c>
      <c r="J23" s="44"/>
      <c r="K23" s="14">
        <f>H23/I23</f>
        <v>1.1740746471366925</v>
      </c>
      <c r="L23" s="14"/>
      <c r="M23" s="18">
        <f>G23/F23</f>
        <v>1.1563480475909416</v>
      </c>
      <c r="N23" s="15"/>
      <c r="R23" s="19"/>
      <c r="S23" s="19"/>
      <c r="T23" s="19"/>
      <c r="U23" s="19"/>
      <c r="V23" s="19"/>
    </row>
    <row r="24" spans="1:22" ht="18.75" customHeight="1">
      <c r="A24" s="9" t="s">
        <v>36</v>
      </c>
      <c r="B24" s="45" t="s">
        <v>64</v>
      </c>
      <c r="C24" s="17" t="s">
        <v>6</v>
      </c>
      <c r="D24" s="17" t="s">
        <v>74</v>
      </c>
      <c r="E24" s="43">
        <v>23000</v>
      </c>
      <c r="F24" s="43">
        <v>2531</v>
      </c>
      <c r="G24" s="43">
        <v>2240</v>
      </c>
      <c r="H24" s="43">
        <v>23666</v>
      </c>
      <c r="I24" s="43">
        <v>2297</v>
      </c>
      <c r="J24" s="15">
        <f>(H24/E24)</f>
        <v>1.0289565217391303</v>
      </c>
      <c r="K24" s="46">
        <f>H24/I24</f>
        <v>10.303003918154115</v>
      </c>
      <c r="L24" s="14">
        <f>H24/(H24-G24)</f>
        <v>1.104545878838794</v>
      </c>
      <c r="M24" s="46">
        <f>G24/F24</f>
        <v>0.8850256815487949</v>
      </c>
      <c r="N24" s="15"/>
      <c r="R24" s="37"/>
      <c r="S24" s="37"/>
      <c r="T24" s="37"/>
      <c r="U24" s="37"/>
      <c r="V24" s="37"/>
    </row>
    <row r="25" spans="1:14" s="12" customFormat="1" ht="15.75">
      <c r="A25" s="47" t="s">
        <v>37</v>
      </c>
      <c r="B25" s="42" t="s">
        <v>82</v>
      </c>
      <c r="C25" s="48"/>
      <c r="D25" s="48"/>
      <c r="F25" s="2">
        <v>22314</v>
      </c>
      <c r="G25" s="43">
        <v>22322</v>
      </c>
      <c r="H25" s="43">
        <v>36188</v>
      </c>
      <c r="I25" s="43">
        <v>55893</v>
      </c>
      <c r="J25" s="15"/>
      <c r="K25" s="46">
        <f>H25/I25</f>
        <v>0.6474513803159608</v>
      </c>
      <c r="L25" s="14">
        <f>H25/(H25-G25)</f>
        <v>2.6098370113947786</v>
      </c>
      <c r="M25" s="46">
        <f>G25/F25</f>
        <v>1.000358519315228</v>
      </c>
      <c r="N25" s="15"/>
    </row>
    <row r="26" spans="1:14" s="12" customFormat="1" ht="33.75" customHeight="1">
      <c r="A26" s="3">
        <v>5</v>
      </c>
      <c r="B26" s="4" t="s">
        <v>54</v>
      </c>
      <c r="C26" s="3" t="s">
        <v>43</v>
      </c>
      <c r="D26" s="3" t="s">
        <v>75</v>
      </c>
      <c r="E26" s="49"/>
      <c r="F26" s="43" t="s">
        <v>85</v>
      </c>
      <c r="G26" s="43" t="s">
        <v>95</v>
      </c>
      <c r="H26" s="43" t="s">
        <v>96</v>
      </c>
      <c r="I26" s="43" t="s">
        <v>86</v>
      </c>
      <c r="J26" s="15"/>
      <c r="K26" s="46"/>
      <c r="L26" s="14"/>
      <c r="M26" s="46"/>
      <c r="N26" s="18"/>
    </row>
    <row r="27" spans="1:14" s="12" customFormat="1" ht="15.75">
      <c r="A27" s="9" t="s">
        <v>35</v>
      </c>
      <c r="B27" s="50" t="s">
        <v>41</v>
      </c>
      <c r="C27" s="9" t="s">
        <v>43</v>
      </c>
      <c r="D27" s="9"/>
      <c r="E27" s="49"/>
      <c r="F27" s="2">
        <v>12</v>
      </c>
      <c r="G27" s="2">
        <v>10</v>
      </c>
      <c r="H27" s="2">
        <v>113</v>
      </c>
      <c r="I27" s="49">
        <v>92</v>
      </c>
      <c r="J27" s="15"/>
      <c r="K27" s="46">
        <f>H27/I27</f>
        <v>1.2282608695652173</v>
      </c>
      <c r="L27" s="14">
        <f>H27/(H27-G27)</f>
        <v>1.0970873786407767</v>
      </c>
      <c r="M27" s="46">
        <f>G27/F27</f>
        <v>0.8333333333333334</v>
      </c>
      <c r="N27" s="15"/>
    </row>
    <row r="28" spans="1:14" s="12" customFormat="1" ht="15.75">
      <c r="A28" s="9" t="s">
        <v>36</v>
      </c>
      <c r="B28" s="50" t="s">
        <v>42</v>
      </c>
      <c r="C28" s="9" t="s">
        <v>43</v>
      </c>
      <c r="D28" s="9"/>
      <c r="E28" s="2"/>
      <c r="F28" s="2">
        <v>0</v>
      </c>
      <c r="G28" s="2">
        <v>0</v>
      </c>
      <c r="H28" s="2">
        <v>0</v>
      </c>
      <c r="I28" s="49">
        <v>2</v>
      </c>
      <c r="J28" s="15"/>
      <c r="K28" s="46">
        <f>H28/I28</f>
        <v>0</v>
      </c>
      <c r="L28" s="14"/>
      <c r="M28" s="46"/>
      <c r="N28" s="15"/>
    </row>
    <row r="29" spans="1:14" s="12" customFormat="1" ht="15.75">
      <c r="A29" s="9" t="s">
        <v>37</v>
      </c>
      <c r="B29" s="50" t="s">
        <v>69</v>
      </c>
      <c r="C29" s="9" t="s">
        <v>43</v>
      </c>
      <c r="D29" s="9" t="s">
        <v>76</v>
      </c>
      <c r="E29" s="51" t="s">
        <v>55</v>
      </c>
      <c r="F29" s="2">
        <v>0</v>
      </c>
      <c r="G29" s="2">
        <v>4</v>
      </c>
      <c r="H29" s="2">
        <v>142</v>
      </c>
      <c r="I29" s="2">
        <v>2</v>
      </c>
      <c r="J29" s="15"/>
      <c r="K29" s="46">
        <f>H29/I29</f>
        <v>71</v>
      </c>
      <c r="L29" s="14">
        <f>H29/(H29-G29)</f>
        <v>1.0289855072463767</v>
      </c>
      <c r="M29" s="46"/>
      <c r="N29" s="15"/>
    </row>
    <row r="30" spans="1:14" ht="31.5" customHeight="1">
      <c r="A30" s="3">
        <v>6</v>
      </c>
      <c r="B30" s="4" t="s">
        <v>52</v>
      </c>
      <c r="C30" s="3" t="s">
        <v>44</v>
      </c>
      <c r="D30" s="3">
        <v>272</v>
      </c>
      <c r="E30" s="2">
        <v>400</v>
      </c>
      <c r="F30" s="2">
        <v>177</v>
      </c>
      <c r="G30" s="2">
        <v>182</v>
      </c>
      <c r="H30" s="2">
        <v>224</v>
      </c>
      <c r="I30" s="2">
        <v>234</v>
      </c>
      <c r="J30" s="52">
        <f>H30/E30</f>
        <v>0.56</v>
      </c>
      <c r="K30" s="14">
        <f>H30/I30</f>
        <v>0.9572649572649573</v>
      </c>
      <c r="L30" s="14">
        <f>H30/(H30-G30)</f>
        <v>5.333333333333333</v>
      </c>
      <c r="M30" s="15">
        <f>G30/F30</f>
        <v>1.0282485875706215</v>
      </c>
      <c r="N30" s="18"/>
    </row>
    <row r="31" spans="1:14" ht="33" customHeight="1">
      <c r="A31" s="3">
        <v>7</v>
      </c>
      <c r="B31" s="4" t="s">
        <v>25</v>
      </c>
      <c r="C31" s="3" t="s">
        <v>7</v>
      </c>
      <c r="D31" s="3">
        <v>34</v>
      </c>
      <c r="E31" s="53"/>
      <c r="F31" s="2">
        <v>19</v>
      </c>
      <c r="G31" s="2">
        <v>11</v>
      </c>
      <c r="H31" s="2">
        <v>153</v>
      </c>
      <c r="I31" s="2">
        <v>130</v>
      </c>
      <c r="J31" s="52"/>
      <c r="K31" s="14">
        <f>H31/I31</f>
        <v>1.176923076923077</v>
      </c>
      <c r="L31" s="14">
        <f>H31/(H31-G31)</f>
        <v>1.0774647887323943</v>
      </c>
      <c r="M31" s="15">
        <f>G31/F31</f>
        <v>0.5789473684210527</v>
      </c>
      <c r="N31" s="18"/>
    </row>
    <row r="32" spans="1:14" ht="40.5" customHeight="1">
      <c r="A32" s="3">
        <v>8</v>
      </c>
      <c r="B32" s="4" t="s">
        <v>33</v>
      </c>
      <c r="C32" s="1" t="s">
        <v>34</v>
      </c>
      <c r="D32" s="1" t="s">
        <v>73</v>
      </c>
      <c r="E32" s="53"/>
      <c r="F32" s="2" t="s">
        <v>87</v>
      </c>
      <c r="G32" s="2" t="s">
        <v>87</v>
      </c>
      <c r="H32" s="2" t="s">
        <v>88</v>
      </c>
      <c r="I32" s="2" t="s">
        <v>89</v>
      </c>
      <c r="J32" s="52"/>
      <c r="K32" s="14"/>
      <c r="L32" s="14"/>
      <c r="M32" s="15"/>
      <c r="N32" s="18"/>
    </row>
    <row r="33" spans="1:14" ht="16.5">
      <c r="A33" s="9" t="s">
        <v>35</v>
      </c>
      <c r="B33" s="13" t="s">
        <v>45</v>
      </c>
      <c r="C33" s="54" t="s">
        <v>48</v>
      </c>
      <c r="D33" s="54"/>
      <c r="E33" s="53"/>
      <c r="F33" s="2">
        <v>0</v>
      </c>
      <c r="G33" s="2">
        <v>0</v>
      </c>
      <c r="H33" s="2">
        <v>7</v>
      </c>
      <c r="I33" s="2">
        <v>3</v>
      </c>
      <c r="J33" s="52"/>
      <c r="K33" s="14">
        <f>H33/I33</f>
        <v>2.3333333333333335</v>
      </c>
      <c r="L33" s="14">
        <f>H33/(H33-G33)</f>
        <v>1</v>
      </c>
      <c r="M33" s="15"/>
      <c r="N33" s="15"/>
    </row>
    <row r="34" spans="1:22" ht="30" customHeight="1">
      <c r="A34" s="9" t="s">
        <v>36</v>
      </c>
      <c r="B34" s="13" t="s">
        <v>46</v>
      </c>
      <c r="C34" s="54" t="s">
        <v>3</v>
      </c>
      <c r="D34" s="54"/>
      <c r="E34" s="53"/>
      <c r="F34" s="2">
        <v>0</v>
      </c>
      <c r="G34" s="2">
        <v>0</v>
      </c>
      <c r="H34" s="2">
        <v>69</v>
      </c>
      <c r="I34" s="2">
        <v>18</v>
      </c>
      <c r="J34" s="52"/>
      <c r="K34" s="14">
        <f>H34/I34</f>
        <v>3.8333333333333335</v>
      </c>
      <c r="L34" s="14">
        <f>H34/(H34-G34)</f>
        <v>1</v>
      </c>
      <c r="M34" s="15"/>
      <c r="N34" s="15"/>
      <c r="P34" s="55"/>
      <c r="Q34" s="56"/>
      <c r="R34" s="19"/>
      <c r="S34" s="19"/>
      <c r="T34" s="19"/>
      <c r="U34" s="19"/>
      <c r="V34" s="19"/>
    </row>
    <row r="35" spans="1:14" ht="31.5" customHeight="1">
      <c r="A35" s="9" t="s">
        <v>37</v>
      </c>
      <c r="B35" s="13" t="s">
        <v>47</v>
      </c>
      <c r="C35" s="54" t="s">
        <v>3</v>
      </c>
      <c r="D35" s="54"/>
      <c r="E35" s="53"/>
      <c r="F35" s="2">
        <v>0</v>
      </c>
      <c r="G35" s="2">
        <v>0</v>
      </c>
      <c r="H35" s="2">
        <v>0</v>
      </c>
      <c r="I35" s="2">
        <v>0</v>
      </c>
      <c r="J35" s="52"/>
      <c r="K35" s="14"/>
      <c r="L35" s="14"/>
      <c r="M35" s="15"/>
      <c r="N35" s="15"/>
    </row>
    <row r="36" spans="1:14" s="12" customFormat="1" ht="15">
      <c r="A36" s="57">
        <v>9</v>
      </c>
      <c r="B36" s="58" t="s">
        <v>49</v>
      </c>
      <c r="C36" s="57" t="s">
        <v>43</v>
      </c>
      <c r="D36" s="57">
        <v>2332</v>
      </c>
      <c r="E36" s="59">
        <f>E37+E38</f>
        <v>10000</v>
      </c>
      <c r="F36" s="59">
        <f>F37+F38</f>
        <v>591</v>
      </c>
      <c r="G36" s="59">
        <f>G37+G38</f>
        <v>970</v>
      </c>
      <c r="H36" s="59">
        <f>H37+H38</f>
        <v>8119</v>
      </c>
      <c r="I36" s="59">
        <f>I37+I38</f>
        <v>8223</v>
      </c>
      <c r="J36" s="10">
        <f>H36/E36</f>
        <v>0.8119</v>
      </c>
      <c r="K36" s="11">
        <f>H36/I36</f>
        <v>0.9873525477319713</v>
      </c>
      <c r="L36" s="11"/>
      <c r="M36" s="60"/>
      <c r="N36" s="61"/>
    </row>
    <row r="37" spans="1:14" ht="16.5">
      <c r="A37" s="9"/>
      <c r="B37" s="13" t="s">
        <v>51</v>
      </c>
      <c r="C37" s="9" t="s">
        <v>43</v>
      </c>
      <c r="D37" s="9"/>
      <c r="E37" s="2"/>
      <c r="F37" s="2"/>
      <c r="G37" s="2"/>
      <c r="H37" s="2"/>
      <c r="I37" s="2"/>
      <c r="J37" s="10"/>
      <c r="K37" s="11"/>
      <c r="L37" s="14"/>
      <c r="M37" s="15"/>
      <c r="N37" s="15"/>
    </row>
    <row r="38" spans="1:14" s="12" customFormat="1" ht="15.75">
      <c r="A38" s="47"/>
      <c r="B38" s="62" t="s">
        <v>50</v>
      </c>
      <c r="C38" s="47" t="s">
        <v>43</v>
      </c>
      <c r="D38" s="47"/>
      <c r="E38" s="59">
        <v>10000</v>
      </c>
      <c r="F38" s="59">
        <v>591</v>
      </c>
      <c r="G38" s="59">
        <v>970</v>
      </c>
      <c r="H38" s="59">
        <v>8119</v>
      </c>
      <c r="I38" s="59">
        <v>8223</v>
      </c>
      <c r="J38" s="10">
        <f>H38/E38</f>
        <v>0.8119</v>
      </c>
      <c r="K38" s="11">
        <f>H38/I38</f>
        <v>0.9873525477319713</v>
      </c>
      <c r="L38" s="14"/>
      <c r="M38" s="15">
        <f>G38/F38</f>
        <v>1.6412859560067683</v>
      </c>
      <c r="N38" s="2"/>
    </row>
    <row r="39" spans="1:14" ht="16.5">
      <c r="A39" s="3">
        <v>10</v>
      </c>
      <c r="B39" s="4" t="s">
        <v>26</v>
      </c>
      <c r="C39" s="9" t="s">
        <v>43</v>
      </c>
      <c r="D39" s="9">
        <v>60</v>
      </c>
      <c r="E39" s="2"/>
      <c r="F39" s="2">
        <v>3</v>
      </c>
      <c r="G39" s="2">
        <v>2</v>
      </c>
      <c r="H39" s="2">
        <v>8</v>
      </c>
      <c r="I39" s="2">
        <v>10</v>
      </c>
      <c r="J39" s="10"/>
      <c r="K39" s="11">
        <f>H39/I39</f>
        <v>0.8</v>
      </c>
      <c r="L39" s="14"/>
      <c r="M39" s="15"/>
      <c r="N39" s="18"/>
    </row>
    <row r="40" spans="1:14" ht="31.5">
      <c r="A40" s="3">
        <v>11</v>
      </c>
      <c r="B40" s="4" t="s">
        <v>27</v>
      </c>
      <c r="C40" s="3" t="s">
        <v>8</v>
      </c>
      <c r="D40" s="3"/>
      <c r="E40" s="2">
        <v>950</v>
      </c>
      <c r="F40" s="2">
        <v>114</v>
      </c>
      <c r="G40" s="2">
        <v>144</v>
      </c>
      <c r="H40" s="2">
        <v>1126</v>
      </c>
      <c r="I40" s="2">
        <v>963</v>
      </c>
      <c r="J40" s="10">
        <f>H40/E40</f>
        <v>1.1852631578947368</v>
      </c>
      <c r="K40" s="11">
        <f>H40/I40</f>
        <v>1.1692627206645898</v>
      </c>
      <c r="L40" s="14"/>
      <c r="M40" s="15"/>
      <c r="N40" s="18"/>
    </row>
    <row r="41" spans="1:14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16.5">
      <c r="B42" s="28" t="s">
        <v>94</v>
      </c>
    </row>
  </sheetData>
  <sheetProtection/>
  <mergeCells count="12">
    <mergeCell ref="G4:G5"/>
    <mergeCell ref="H4:H5"/>
    <mergeCell ref="I4:I5"/>
    <mergeCell ref="J4:M4"/>
    <mergeCell ref="N4:N5"/>
    <mergeCell ref="A1:N1"/>
    <mergeCell ref="A2:N2"/>
    <mergeCell ref="A4:A5"/>
    <mergeCell ref="B4:B5"/>
    <mergeCell ref="C4:C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" sqref="H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BMT</cp:lastModifiedBy>
  <cp:lastPrinted>2023-11-13T08:26:12Z</cp:lastPrinted>
  <dcterms:created xsi:type="dcterms:W3CDTF">2017-03-14T08:53:14Z</dcterms:created>
  <dcterms:modified xsi:type="dcterms:W3CDTF">2023-11-13T08:26:24Z</dcterms:modified>
  <cp:category/>
  <cp:version/>
  <cp:contentType/>
  <cp:contentStatus/>
</cp:coreProperties>
</file>